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IMKIE" sheetId="1" r:id="rId1"/>
    <sheet name="DETAIL" sheetId="2" r:id="rId2"/>
  </sheets>
  <calcPr calcId="191029"/>
</workbook>
</file>

<file path=xl/calcChain.xml><?xml version="1.0" encoding="utf-8"?>
<calcChain xmlns="http://schemas.openxmlformats.org/spreadsheetml/2006/main">
  <c r="L6" i="2" l="1"/>
  <c r="E6" i="2"/>
  <c r="L5" i="2"/>
  <c r="K5" i="2"/>
  <c r="J5" i="2"/>
  <c r="I5" i="2"/>
  <c r="H5" i="2"/>
  <c r="G5" i="2"/>
  <c r="F5" i="2"/>
  <c r="L4" i="2"/>
  <c r="K4" i="2"/>
  <c r="J4" i="2"/>
  <c r="I4" i="2"/>
  <c r="H4" i="2"/>
  <c r="G4" i="2"/>
  <c r="F4" i="2"/>
  <c r="L3" i="2"/>
  <c r="K3" i="2"/>
  <c r="J3" i="2"/>
  <c r="I3" i="2"/>
  <c r="H3" i="2"/>
  <c r="G3" i="2"/>
  <c r="F3" i="2"/>
  <c r="L2" i="2"/>
  <c r="K2" i="2"/>
  <c r="J2" i="2"/>
  <c r="I2" i="2"/>
  <c r="H2" i="2"/>
  <c r="G2" i="2"/>
  <c r="F2" i="2"/>
  <c r="H3" i="1"/>
  <c r="J3" i="1"/>
  <c r="H4" i="1"/>
  <c r="J4" i="1"/>
  <c r="H5" i="1"/>
  <c r="J5" i="1"/>
  <c r="H2" i="1"/>
  <c r="J2" i="1"/>
  <c r="F6" i="2"/>
  <c r="G6" i="2"/>
  <c r="J6" i="2"/>
  <c r="H6" i="2"/>
  <c r="I6" i="2"/>
  <c r="K6" i="2"/>
  <c r="J6" i="1"/>
  <c r="H6" i="1"/>
</calcChain>
</file>

<file path=xl/sharedStrings.xml><?xml version="1.0" encoding="utf-8"?>
<sst xmlns="http://schemas.openxmlformats.org/spreadsheetml/2006/main" count="102" uniqueCount="66">
  <si>
    <t>MARQUES</t>
  </si>
  <si>
    <t>PRODUITS</t>
  </si>
  <si>
    <t>GRILLE DES TAILLES</t>
  </si>
  <si>
    <t>QTE PAR CARTON</t>
  </si>
  <si>
    <t>NBRE DE CARTONS FERMES</t>
  </si>
  <si>
    <t>QTE EN COLIS FERMES</t>
  </si>
  <si>
    <t>PIMKIE</t>
  </si>
  <si>
    <t>CHAUSSURES</t>
  </si>
  <si>
    <t>1/36 - 2/37 - 3/38 - 3/39 - 2/40 - 1/41</t>
  </si>
  <si>
    <t>PVP TTC</t>
  </si>
  <si>
    <t>TOTAL PVP TTC</t>
  </si>
  <si>
    <t>TOTAL</t>
  </si>
  <si>
    <t>VISUELS</t>
  </si>
  <si>
    <t>Marque</t>
  </si>
  <si>
    <t>Coloris</t>
  </si>
  <si>
    <t>Nbre cartons</t>
  </si>
  <si>
    <t>Nbre pieces total</t>
  </si>
  <si>
    <t>Taille 36</t>
  </si>
  <si>
    <t>Taille 37</t>
  </si>
  <si>
    <t>Taille 38</t>
  </si>
  <si>
    <t>Taille 39</t>
  </si>
  <si>
    <t>Taille 40</t>
  </si>
  <si>
    <t>Taille 41</t>
  </si>
  <si>
    <t>Pimkie</t>
  </si>
  <si>
    <t>Basket</t>
  </si>
  <si>
    <t>modele 1</t>
  </si>
  <si>
    <t>white / black</t>
  </si>
  <si>
    <t>modele 2</t>
  </si>
  <si>
    <t>white / leopard</t>
  </si>
  <si>
    <t>modele 3</t>
  </si>
  <si>
    <t>modele 4</t>
  </si>
  <si>
    <t>Green / White</t>
  </si>
  <si>
    <t>Code-barres 36</t>
  </si>
  <si>
    <t>Code-barres 37</t>
  </si>
  <si>
    <t>Code-barres 38</t>
  </si>
  <si>
    <t>Code-barres 39</t>
  </si>
  <si>
    <t>Code-barres 40</t>
  </si>
  <si>
    <t>Code-barres 41</t>
  </si>
  <si>
    <t>3568052071029</t>
  </si>
  <si>
    <t>3568052071036</t>
  </si>
  <si>
    <t>3568052071043</t>
  </si>
  <si>
    <t>3568052071050</t>
  </si>
  <si>
    <t>3568052071067</t>
  </si>
  <si>
    <t>3568052071074</t>
  </si>
  <si>
    <t>3568052071104</t>
  </si>
  <si>
    <t>3568052071111</t>
  </si>
  <si>
    <t>3568052071128</t>
  </si>
  <si>
    <t>3568052071135</t>
  </si>
  <si>
    <t>3568052071142</t>
  </si>
  <si>
    <t>3568052071159</t>
  </si>
  <si>
    <t>3568052071180</t>
  </si>
  <si>
    <t>3568052071197</t>
  </si>
  <si>
    <t>3568052071203</t>
  </si>
  <si>
    <t>3568052071210</t>
  </si>
  <si>
    <t>3568052071227</t>
  </si>
  <si>
    <t>3568052071234</t>
  </si>
  <si>
    <t>3568052071265</t>
  </si>
  <si>
    <t>3568052071272</t>
  </si>
  <si>
    <t>3568052071289</t>
  </si>
  <si>
    <t>3568052071296</t>
  </si>
  <si>
    <t>3568052071302</t>
  </si>
  <si>
    <t>3568052071319</t>
  </si>
  <si>
    <t>Total</t>
  </si>
  <si>
    <t>Produit</t>
  </si>
  <si>
    <t>Modele</t>
  </si>
  <si>
    <t>MODELE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</si>
</sst>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sz val="8"/>
      <name val="Aptos Narrow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3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vertical="center"/>
    </xf>
    <xf numFmtId="3" fontId="1" fillId="3" borderId="8" xfId="0" applyNumberFormat="1" applyFon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247650</xdr:rowOff>
    </xdr:from>
    <xdr:to>
      <xdr:col>1</xdr:col>
      <xdr:colOff>2095500</xdr:colOff>
      <xdr:row>1</xdr:row>
      <xdr:rowOff>1714500</xdr:rowOff>
    </xdr:to>
    <xdr:pic>
      <xdr:nvPicPr>
        <xdr:cNvPr id="1025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076" t="16255" r="11156"/>
        <a:stretch>
          <a:fillRect/>
        </a:stretch>
      </xdr:blipFill>
      <xdr:spPr bwMode="auto">
        <a:xfrm>
          <a:off x="866775" y="638175"/>
          <a:ext cx="19907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</xdr:row>
      <xdr:rowOff>209550</xdr:rowOff>
    </xdr:from>
    <xdr:to>
      <xdr:col>1</xdr:col>
      <xdr:colOff>2171700</xdr:colOff>
      <xdr:row>3</xdr:row>
      <xdr:rowOff>1333500</xdr:rowOff>
    </xdr:to>
    <xdr:pic>
      <xdr:nvPicPr>
        <xdr:cNvPr id="1026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250" t="33800" r="7353" b="5354"/>
        <a:stretch>
          <a:fillRect/>
        </a:stretch>
      </xdr:blipFill>
      <xdr:spPr bwMode="auto">
        <a:xfrm>
          <a:off x="800100" y="3848100"/>
          <a:ext cx="2133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4</xdr:row>
      <xdr:rowOff>123825</xdr:rowOff>
    </xdr:from>
    <xdr:to>
      <xdr:col>1</xdr:col>
      <xdr:colOff>2095500</xdr:colOff>
      <xdr:row>4</xdr:row>
      <xdr:rowOff>1181100</xdr:rowOff>
    </xdr:to>
    <xdr:pic>
      <xdr:nvPicPr>
        <xdr:cNvPr id="1027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8272" t="27835" r="9294" b="27173"/>
        <a:stretch>
          <a:fillRect/>
        </a:stretch>
      </xdr:blipFill>
      <xdr:spPr bwMode="auto">
        <a:xfrm>
          <a:off x="962025" y="5181600"/>
          <a:ext cx="18954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</xdr:row>
      <xdr:rowOff>133350</xdr:rowOff>
    </xdr:from>
    <xdr:to>
      <xdr:col>1</xdr:col>
      <xdr:colOff>2019300</xdr:colOff>
      <xdr:row>2</xdr:row>
      <xdr:rowOff>1447800</xdr:rowOff>
    </xdr:to>
    <xdr:pic>
      <xdr:nvPicPr>
        <xdr:cNvPr id="1028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8200" y="2314575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J11"/>
  <sheetViews>
    <sheetView tabSelected="1" workbookViewId="0">
      <selection activeCell="M3" sqref="M3"/>
    </sheetView>
  </sheetViews>
  <sheetFormatPr defaultColWidth="11" defaultRowHeight="14.25"/>
  <cols>
    <col min="1" max="1" width="10" style="3" bestFit="1" customWidth="1"/>
    <col min="2" max="2" width="33.625" style="3" customWidth="1"/>
    <col min="3" max="3" width="8.75" style="3" bestFit="1" customWidth="1"/>
    <col min="4" max="4" width="12.25" style="3" bestFit="1" customWidth="1"/>
    <col min="5" max="5" width="32" style="3" customWidth="1"/>
    <col min="6" max="6" width="16.875" style="3" bestFit="1" customWidth="1"/>
    <col min="7" max="7" width="18.875" style="3" bestFit="1" customWidth="1"/>
    <col min="8" max="8" width="22.375" style="3" customWidth="1"/>
    <col min="9" max="9" width="8.25" style="5" bestFit="1" customWidth="1"/>
    <col min="10" max="10" width="15.75" style="6" customWidth="1"/>
  </cols>
  <sheetData>
    <row r="1" spans="1:10" ht="30.75" thickBot="1">
      <c r="A1" s="14" t="s">
        <v>0</v>
      </c>
      <c r="B1" s="15" t="s">
        <v>12</v>
      </c>
      <c r="C1" s="15" t="s">
        <v>65</v>
      </c>
      <c r="D1" s="15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6" t="s">
        <v>9</v>
      </c>
      <c r="J1" s="17" t="s">
        <v>10</v>
      </c>
    </row>
    <row r="2" spans="1:10" ht="141" customHeight="1">
      <c r="A2" s="9" t="s">
        <v>6</v>
      </c>
      <c r="B2" s="10"/>
      <c r="C2" s="10">
        <v>1</v>
      </c>
      <c r="D2" s="10" t="s">
        <v>7</v>
      </c>
      <c r="E2" s="10" t="s">
        <v>8</v>
      </c>
      <c r="F2" s="10">
        <v>12</v>
      </c>
      <c r="G2" s="10">
        <v>978</v>
      </c>
      <c r="H2" s="11">
        <f>+F2*G2</f>
        <v>11736</v>
      </c>
      <c r="I2" s="12">
        <v>39.99</v>
      </c>
      <c r="J2" s="13">
        <f>+H2*I2</f>
        <v>469322.64</v>
      </c>
    </row>
    <row r="3" spans="1:10" ht="114.75" customHeight="1">
      <c r="A3" s="7" t="s">
        <v>6</v>
      </c>
      <c r="B3" s="1"/>
      <c r="C3" s="1">
        <v>2</v>
      </c>
      <c r="D3" s="1" t="s">
        <v>7</v>
      </c>
      <c r="E3" s="1" t="s">
        <v>8</v>
      </c>
      <c r="F3" s="1">
        <v>12</v>
      </c>
      <c r="G3" s="1">
        <v>987</v>
      </c>
      <c r="H3" s="2">
        <f>+F3*G3</f>
        <v>11844</v>
      </c>
      <c r="I3" s="4">
        <v>39.99</v>
      </c>
      <c r="J3" s="8">
        <f>+H3*I3</f>
        <v>473641.56</v>
      </c>
    </row>
    <row r="4" spans="1:10" ht="111.75" customHeight="1">
      <c r="A4" s="7" t="s">
        <v>6</v>
      </c>
      <c r="B4" s="1"/>
      <c r="C4" s="1">
        <v>3</v>
      </c>
      <c r="D4" s="1" t="s">
        <v>7</v>
      </c>
      <c r="E4" s="1" t="s">
        <v>8</v>
      </c>
      <c r="F4" s="1">
        <v>12</v>
      </c>
      <c r="G4" s="1">
        <v>493</v>
      </c>
      <c r="H4" s="2">
        <f>+F4*G4</f>
        <v>5916</v>
      </c>
      <c r="I4" s="4">
        <v>39.99</v>
      </c>
      <c r="J4" s="8">
        <f>+H4*I4</f>
        <v>236580.84000000003</v>
      </c>
    </row>
    <row r="5" spans="1:10" ht="96.75" customHeight="1" thickBot="1">
      <c r="A5" s="18" t="s">
        <v>6</v>
      </c>
      <c r="B5" s="19"/>
      <c r="C5" s="19">
        <v>4</v>
      </c>
      <c r="D5" s="19" t="s">
        <v>7</v>
      </c>
      <c r="E5" s="19" t="s">
        <v>8</v>
      </c>
      <c r="F5" s="19">
        <v>12</v>
      </c>
      <c r="G5" s="19">
        <v>390</v>
      </c>
      <c r="H5" s="20">
        <f>+F5*G5</f>
        <v>4680</v>
      </c>
      <c r="I5" s="21">
        <v>39.99</v>
      </c>
      <c r="J5" s="22">
        <f>+H5*I5</f>
        <v>187153.2</v>
      </c>
    </row>
    <row r="6" spans="1:10" ht="15.75" thickBot="1">
      <c r="A6" s="38" t="s">
        <v>11</v>
      </c>
      <c r="B6" s="39"/>
      <c r="C6" s="39"/>
      <c r="D6" s="39"/>
      <c r="E6" s="39"/>
      <c r="F6" s="39"/>
      <c r="G6" s="40"/>
      <c r="H6" s="23">
        <f>SUM(H2:H5)</f>
        <v>34176</v>
      </c>
      <c r="I6" s="24"/>
      <c r="J6" s="25">
        <f>SUM(J2:J5)</f>
        <v>1366698.24</v>
      </c>
    </row>
    <row r="11" spans="1:10">
      <c r="A11"/>
      <c r="E11"/>
    </row>
  </sheetData>
  <mergeCells count="1">
    <mergeCell ref="A6:G6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70" orientation="landscape" r:id="rId1"/>
  <headerFooter>
    <oddHeader>&amp;C&amp;"-,Gras"&amp;14PIMKIE
JUILLET 2025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"/>
  <sheetViews>
    <sheetView workbookViewId="0">
      <selection activeCell="G21" sqref="G21"/>
    </sheetView>
  </sheetViews>
  <sheetFormatPr defaultColWidth="11" defaultRowHeight="14.25"/>
  <cols>
    <col min="4" max="4" width="14.125" bestFit="1" customWidth="1"/>
    <col min="5" max="5" width="14.375" bestFit="1" customWidth="1"/>
    <col min="6" max="6" width="16.625" bestFit="1" customWidth="1"/>
    <col min="7" max="10" width="14.375" bestFit="1" customWidth="1"/>
  </cols>
  <sheetData>
    <row r="1" spans="1:12" ht="15">
      <c r="A1" s="35" t="s">
        <v>13</v>
      </c>
      <c r="B1" s="35" t="s">
        <v>63</v>
      </c>
      <c r="C1" s="36" t="s">
        <v>64</v>
      </c>
      <c r="D1" s="36" t="s">
        <v>14</v>
      </c>
      <c r="E1" s="26" t="s">
        <v>15</v>
      </c>
      <c r="F1" s="26" t="s">
        <v>16</v>
      </c>
      <c r="G1" s="27" t="s">
        <v>17</v>
      </c>
      <c r="H1" s="27" t="s">
        <v>18</v>
      </c>
      <c r="I1" s="27" t="s">
        <v>19</v>
      </c>
      <c r="J1" s="27" t="s">
        <v>20</v>
      </c>
      <c r="K1" s="27" t="s">
        <v>21</v>
      </c>
      <c r="L1" s="27" t="s">
        <v>22</v>
      </c>
    </row>
    <row r="2" spans="1:12" ht="15">
      <c r="A2" s="28" t="s">
        <v>23</v>
      </c>
      <c r="B2" s="28" t="s">
        <v>24</v>
      </c>
      <c r="C2" s="29" t="s">
        <v>25</v>
      </c>
      <c r="D2" s="29" t="s">
        <v>26</v>
      </c>
      <c r="E2" s="37">
        <v>978</v>
      </c>
      <c r="F2" s="37">
        <f>E2*12</f>
        <v>11736</v>
      </c>
      <c r="G2" s="30">
        <f>E2*1</f>
        <v>978</v>
      </c>
      <c r="H2" s="30">
        <f>E2*2</f>
        <v>1956</v>
      </c>
      <c r="I2" s="30">
        <f>E2*3</f>
        <v>2934</v>
      </c>
      <c r="J2" s="30">
        <f>E2*3</f>
        <v>2934</v>
      </c>
      <c r="K2" s="30">
        <f>E2*2</f>
        <v>1956</v>
      </c>
      <c r="L2" s="30">
        <f>E2*1</f>
        <v>978</v>
      </c>
    </row>
    <row r="3" spans="1:12" ht="15">
      <c r="A3" s="28" t="s">
        <v>23</v>
      </c>
      <c r="B3" s="28" t="s">
        <v>24</v>
      </c>
      <c r="C3" s="29" t="s">
        <v>27</v>
      </c>
      <c r="D3" s="29" t="s">
        <v>28</v>
      </c>
      <c r="E3" s="37">
        <v>987</v>
      </c>
      <c r="F3" s="37">
        <f>E3*12</f>
        <v>11844</v>
      </c>
      <c r="G3" s="30">
        <f>E3*1</f>
        <v>987</v>
      </c>
      <c r="H3" s="30">
        <f>E3*2</f>
        <v>1974</v>
      </c>
      <c r="I3" s="30">
        <f>E3*3</f>
        <v>2961</v>
      </c>
      <c r="J3" s="30">
        <f>E3*3</f>
        <v>2961</v>
      </c>
      <c r="K3" s="30">
        <f>E3*2</f>
        <v>1974</v>
      </c>
      <c r="L3" s="30">
        <f>E3*1</f>
        <v>987</v>
      </c>
    </row>
    <row r="4" spans="1:12" ht="15">
      <c r="A4" s="28" t="s">
        <v>23</v>
      </c>
      <c r="B4" s="28" t="s">
        <v>24</v>
      </c>
      <c r="C4" s="29" t="s">
        <v>29</v>
      </c>
      <c r="D4" s="29" t="s">
        <v>28</v>
      </c>
      <c r="E4" s="37">
        <v>493</v>
      </c>
      <c r="F4" s="37">
        <f>E4*12</f>
        <v>5916</v>
      </c>
      <c r="G4" s="30">
        <f>E4*1</f>
        <v>493</v>
      </c>
      <c r="H4" s="30">
        <f>E4*2</f>
        <v>986</v>
      </c>
      <c r="I4" s="30">
        <f>E4*3</f>
        <v>1479</v>
      </c>
      <c r="J4" s="30">
        <f>E4*3</f>
        <v>1479</v>
      </c>
      <c r="K4" s="30">
        <f>E4*2</f>
        <v>986</v>
      </c>
      <c r="L4" s="30">
        <f>E4*1</f>
        <v>493</v>
      </c>
    </row>
    <row r="5" spans="1:12" ht="15">
      <c r="A5" s="28" t="s">
        <v>23</v>
      </c>
      <c r="B5" s="28" t="s">
        <v>24</v>
      </c>
      <c r="C5" s="29" t="s">
        <v>30</v>
      </c>
      <c r="D5" s="29" t="s">
        <v>31</v>
      </c>
      <c r="E5" s="37">
        <v>390</v>
      </c>
      <c r="F5" s="37">
        <f>E5*12</f>
        <v>4680</v>
      </c>
      <c r="G5" s="30">
        <f>E5*1</f>
        <v>390</v>
      </c>
      <c r="H5" s="30">
        <f>E5*2</f>
        <v>780</v>
      </c>
      <c r="I5" s="30">
        <f>E5*3</f>
        <v>1170</v>
      </c>
      <c r="J5" s="30">
        <f>E5*3</f>
        <v>1170</v>
      </c>
      <c r="K5" s="30">
        <f>E5*2</f>
        <v>780</v>
      </c>
      <c r="L5" s="30">
        <f>E5*1</f>
        <v>390</v>
      </c>
    </row>
    <row r="6" spans="1:12" ht="15">
      <c r="A6" s="41" t="s">
        <v>62</v>
      </c>
      <c r="B6" s="42"/>
      <c r="C6" s="42"/>
      <c r="D6" s="43"/>
      <c r="E6" s="31">
        <f t="shared" ref="E6:L6" si="0">SUM(E2:E5)</f>
        <v>2848</v>
      </c>
      <c r="F6" s="31">
        <f t="shared" si="0"/>
        <v>34176</v>
      </c>
      <c r="G6" s="31">
        <f t="shared" si="0"/>
        <v>2848</v>
      </c>
      <c r="H6" s="31">
        <f t="shared" si="0"/>
        <v>5696</v>
      </c>
      <c r="I6" s="31">
        <f t="shared" si="0"/>
        <v>8544</v>
      </c>
      <c r="J6" s="31">
        <f t="shared" si="0"/>
        <v>8544</v>
      </c>
      <c r="K6" s="31">
        <f t="shared" si="0"/>
        <v>5696</v>
      </c>
      <c r="L6" s="31">
        <f t="shared" si="0"/>
        <v>2848</v>
      </c>
    </row>
    <row r="9" spans="1:12" ht="15">
      <c r="A9" s="35" t="s">
        <v>13</v>
      </c>
      <c r="B9" s="35" t="s">
        <v>63</v>
      </c>
      <c r="C9" s="36" t="s">
        <v>64</v>
      </c>
      <c r="D9" s="36" t="s">
        <v>14</v>
      </c>
      <c r="E9" s="32" t="s">
        <v>32</v>
      </c>
      <c r="F9" s="34" t="s">
        <v>33</v>
      </c>
      <c r="G9" s="32" t="s">
        <v>34</v>
      </c>
      <c r="H9" s="32" t="s">
        <v>35</v>
      </c>
      <c r="I9" s="32" t="s">
        <v>36</v>
      </c>
      <c r="J9" s="32" t="s">
        <v>37</v>
      </c>
    </row>
    <row r="10" spans="1:12">
      <c r="A10" s="28" t="s">
        <v>23</v>
      </c>
      <c r="B10" s="28" t="s">
        <v>24</v>
      </c>
      <c r="C10" s="29" t="s">
        <v>25</v>
      </c>
      <c r="D10" s="29" t="s">
        <v>26</v>
      </c>
      <c r="E10" s="33" t="s">
        <v>38</v>
      </c>
      <c r="F10" s="29" t="s">
        <v>39</v>
      </c>
      <c r="G10" s="33" t="s">
        <v>40</v>
      </c>
      <c r="H10" s="33" t="s">
        <v>41</v>
      </c>
      <c r="I10" s="33" t="s">
        <v>42</v>
      </c>
      <c r="J10" s="33" t="s">
        <v>43</v>
      </c>
    </row>
    <row r="11" spans="1:12">
      <c r="A11" s="28" t="s">
        <v>23</v>
      </c>
      <c r="B11" s="28" t="s">
        <v>24</v>
      </c>
      <c r="C11" s="29" t="s">
        <v>27</v>
      </c>
      <c r="D11" s="29" t="s">
        <v>28</v>
      </c>
      <c r="E11" s="33" t="s">
        <v>44</v>
      </c>
      <c r="F11" s="29" t="s">
        <v>45</v>
      </c>
      <c r="G11" s="33" t="s">
        <v>46</v>
      </c>
      <c r="H11" s="33" t="s">
        <v>47</v>
      </c>
      <c r="I11" s="33" t="s">
        <v>48</v>
      </c>
      <c r="J11" s="33" t="s">
        <v>49</v>
      </c>
    </row>
    <row r="12" spans="1:12">
      <c r="A12" s="28" t="s">
        <v>23</v>
      </c>
      <c r="B12" s="28" t="s">
        <v>24</v>
      </c>
      <c r="C12" s="29" t="s">
        <v>29</v>
      </c>
      <c r="D12" s="29" t="s">
        <v>28</v>
      </c>
      <c r="E12" s="33" t="s">
        <v>50</v>
      </c>
      <c r="F12" s="29" t="s">
        <v>51</v>
      </c>
      <c r="G12" s="33" t="s">
        <v>52</v>
      </c>
      <c r="H12" s="33" t="s">
        <v>53</v>
      </c>
      <c r="I12" s="33" t="s">
        <v>54</v>
      </c>
      <c r="J12" s="33" t="s">
        <v>55</v>
      </c>
    </row>
    <row r="13" spans="1:12">
      <c r="A13" s="28" t="s">
        <v>23</v>
      </c>
      <c r="B13" s="28" t="s">
        <v>24</v>
      </c>
      <c r="C13" s="29" t="s">
        <v>30</v>
      </c>
      <c r="D13" s="29" t="s">
        <v>31</v>
      </c>
      <c r="E13" s="33" t="s">
        <v>56</v>
      </c>
      <c r="F13" s="29" t="s">
        <v>57</v>
      </c>
      <c r="G13" s="33" t="s">
        <v>58</v>
      </c>
      <c r="H13" s="33" t="s">
        <v>59</v>
      </c>
      <c r="I13" s="33" t="s">
        <v>60</v>
      </c>
      <c r="J13" s="33" t="s">
        <v>61</v>
      </c>
    </row>
  </sheetData>
  <mergeCells count="1">
    <mergeCell ref="A6:D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PIMKIE</vt:lpstr>
      <vt:lpstr>DETAIL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2025-07-22T09:15:14Z</cp:lastPrinted>
  <dcterms:created xsi:type="dcterms:W3CDTF">2025-07-21T10:18:03Z</dcterms:created>
  <dcterms:modified xsi:type="dcterms:W3CDTF">2025-09-11T07:27:50Z</dcterms:modified>
</cp:coreProperties>
</file>